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<sst xmlns="http://schemas.openxmlformats.org/spreadsheetml/2006/main" count="53" uniqueCount="43">
  <si>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МУП "ПЖРТ"</t>
  </si>
  <si>
    <t xml:space="preserve">ОТЧЕТ о выполнениии договора управления многоквартирным домом по адресу: </t>
  </si>
  <si>
    <t>ул. Горняков, дом 29</t>
  </si>
  <si>
    <t xml:space="preserve">площадь дома </t>
  </si>
  <si>
    <t>5001,7 м2</t>
  </si>
  <si>
    <t>период с 01.01.2023г. по 31.12.2023г.</t>
  </si>
  <si>
    <t>Остаток средств на лицевом счете дома</t>
  </si>
  <si>
    <t>Содержание и текущий ремонт жилищного фонда</t>
  </si>
  <si>
    <t>Коммунальные услуги</t>
  </si>
  <si>
    <t>Капремонт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</si>
  <si>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</si>
  <si>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</si>
  <si>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</si>
  <si>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</si>
  <si>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</si>
  <si>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</si>
  <si>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</si>
  <si>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</si>
  <si>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</si>
  <si>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</si>
  <si>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Обращение с ТКО</t>
  </si>
  <si>
    <t xml:space="preserve">         ИТОГО за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</si>
  <si>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</si>
  <si>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</si>
  <si>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</si>
  <si>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</si>
  <si>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в том числе:</t>
  </si>
  <si>
    <t>Ремонт и обслуживание внутридомового инженерного оборудования (системы отопления, холодного и горячего водоснабжения, водоотведения)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</si>
  <si>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</si>
  <si>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</si>
  <si>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Благоустройство и обеспечение санитарного состояния жилого здания и придомовой территории (уборка придомовой территории, вывоз и утилизация крупногабаритного мусора, проведение дератизационных работ, проверка качества воды)</t>
  </si>
  <si>
    <t>Дератизация и дезинсекция</t>
  </si>
  <si>
    <t>Проведение аварийно-восстановительных работ</t>
  </si>
  <si>
    <t xml:space="preserve">Охрана </t>
  </si>
  <si>
    <t>Телефон, интернет</t>
  </si>
  <si>
    <t>Обслуживание теплового узла</t>
  </si>
  <si>
    <t>Техническое освидетельствование лифтов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</si>
  <si>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</si>
  <si>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</si>
  <si>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</si>
  <si>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2.5. Содержание лифтов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</si>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</sst>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9" fillId="0" borderId="10" xfId="55" applyFont="1" applyBorder="1">
      <alignment/>
      <protection/>
    </xf>
    <xf numFmtId="164" fontId="1" fillId="0" borderId="10" xfId="55" applyBorder="1">
      <alignment/>
      <protection/>
    </xf>
    <xf numFmtId="164" fontId="1" fillId="0" borderId="10" xfId="55" applyFont="1" applyBorder="1">
      <alignment/>
      <protection/>
    </xf>
    <xf numFmtId="165" fontId="1" fillId="0" borderId="1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12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4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6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6" fontId="21" fillId="0" borderId="12" xfId="55" applyNumberFormat="1" applyFont="1" applyBorder="1">
      <alignment/>
      <protection/>
    </xf>
    <xf numFmtId="164" fontId="1" fillId="0" borderId="13" xfId="55" applyBorder="1" applyAlignment="1">
      <alignment horizontal="right"/>
      <protection/>
    </xf>
    <xf numFmtId="166" fontId="1" fillId="2" borderId="14" xfId="55" applyNumberFormat="1" applyFill="1" applyBorder="1">
      <alignment/>
      <protection/>
    </xf>
    <xf numFmtId="164" fontId="1" fillId="0" borderId="15" xfId="55" applyFont="1" applyBorder="1">
      <alignment/>
      <protection/>
    </xf>
    <xf numFmtId="166" fontId="21" fillId="2" borderId="16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6" fontId="1" fillId="2" borderId="16" xfId="55" applyNumberFormat="1" applyFont="1" applyFill="1" applyBorder="1">
      <alignment/>
      <protection/>
    </xf>
    <xf numFmtId="166" fontId="21" fillId="2" borderId="12" xfId="55" applyNumberFormat="1" applyFont="1" applyFill="1" applyBorder="1">
      <alignment/>
      <protection/>
    </xf>
    <xf numFmtId="164" fontId="1" fillId="0" borderId="11" xfId="55" applyFont="1" applyFill="1" applyBorder="1" applyAlignment="1">
      <alignment horizontal="left"/>
      <protection/>
    </xf>
    <xf numFmtId="164" fontId="21" fillId="0" borderId="12" xfId="55" applyFont="1" applyBorder="1">
      <alignment/>
      <protection/>
    </xf>
    <xf numFmtId="166" fontId="21" fillId="2" borderId="11" xfId="55" applyNumberFormat="1" applyFont="1" applyFill="1" applyBorder="1">
      <alignment/>
      <protection/>
    </xf>
    <xf numFmtId="167" fontId="19" fillId="0" borderId="0" xfId="55" applyNumberFormat="1" applyFont="1" applyAlignment="1">
      <alignment horizontal="center"/>
      <protection/>
    </xf>
    <xf numFmtId="164" fontId="1" fillId="0" borderId="14" xfId="55" applyBorder="1" applyAlignment="1">
      <alignment horizontal="right"/>
      <protection/>
    </xf>
    <xf numFmtId="166" fontId="1" fillId="0" borderId="13" xfId="55" applyNumberFormat="1" applyBorder="1">
      <alignment/>
      <protection/>
    </xf>
    <xf numFmtId="166" fontId="1" fillId="0" borderId="14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6" fontId="1" fillId="0" borderId="0" xfId="55" applyNumberFormat="1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" fillId="0" borderId="14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2" xfId="55" applyFont="1" applyBorder="1">
      <alignment/>
      <protection/>
    </xf>
    <xf numFmtId="166" fontId="21" fillId="0" borderId="11" xfId="55" applyNumberFormat="1" applyFont="1" applyBorder="1">
      <alignment/>
      <protection/>
    </xf>
    <xf numFmtId="166" fontId="21" fillId="0" borderId="17" xfId="55" applyNumberFormat="1" applyFont="1" applyBorder="1">
      <alignment/>
      <protection/>
    </xf>
    <xf numFmtId="166" fontId="1" fillId="2" borderId="13" xfId="55" applyNumberFormat="1" applyFill="1" applyBorder="1">
      <alignment/>
      <protection/>
    </xf>
    <xf numFmtId="166" fontId="1" fillId="0" borderId="18" xfId="55" applyNumberFormat="1" applyBorder="1">
      <alignment/>
      <protection/>
    </xf>
    <xf numFmtId="164" fontId="19" fillId="0" borderId="14" xfId="55" applyFont="1" applyBorder="1" applyAlignment="1">
      <alignment horizontal="center"/>
      <protection/>
    </xf>
    <xf numFmtId="164" fontId="23" fillId="0" borderId="10" xfId="55" applyFont="1" applyBorder="1" applyAlignment="1">
      <alignment horizontal="left" wrapText="1"/>
      <protection/>
    </xf>
    <xf numFmtId="166" fontId="24" fillId="2" borderId="19" xfId="55" applyNumberFormat="1" applyFont="1" applyFill="1" applyBorder="1">
      <alignment/>
      <protection/>
    </xf>
    <xf numFmtId="166" fontId="24" fillId="2" borderId="10" xfId="55" applyNumberFormat="1" applyFont="1" applyFill="1" applyBorder="1">
      <alignment/>
      <protection/>
    </xf>
    <xf numFmtId="166" fontId="24" fillId="0" borderId="20" xfId="55" applyNumberFormat="1" applyFont="1" applyBorder="1">
      <alignment/>
      <protection/>
    </xf>
    <xf numFmtId="166" fontId="24" fillId="0" borderId="10" xfId="55" applyNumberFormat="1" applyFont="1" applyBorder="1">
      <alignment/>
      <protection/>
    </xf>
    <xf numFmtId="164" fontId="23" fillId="0" borderId="14" xfId="55" applyFont="1" applyBorder="1" applyAlignment="1">
      <alignment horizontal="left"/>
      <protection/>
    </xf>
    <xf numFmtId="164" fontId="23" fillId="0" borderId="16" xfId="55" applyFont="1" applyBorder="1" applyAlignment="1">
      <alignment horizontal="left"/>
      <protection/>
    </xf>
    <xf numFmtId="164" fontId="23" fillId="0" borderId="10" xfId="55" applyFont="1" applyBorder="1" applyAlignment="1">
      <alignment horizontal="left"/>
      <protection/>
    </xf>
    <xf numFmtId="164" fontId="1" fillId="0" borderId="16" xfId="55" applyBorder="1">
      <alignment/>
      <protection/>
    </xf>
    <xf numFmtId="166" fontId="21" fillId="2" borderId="15" xfId="55" applyNumberFormat="1" applyFont="1" applyFill="1" applyBorder="1">
      <alignment/>
      <protection/>
    </xf>
    <xf numFmtId="166" fontId="1" fillId="2" borderId="0" xfId="55" applyNumberFormat="1" applyFill="1">
      <alignment/>
      <protection/>
    </xf>
    <xf numFmtId="166" fontId="1" fillId="0" borderId="20" xfId="55" applyNumberFormat="1" applyBorder="1">
      <alignment/>
      <protection/>
    </xf>
    <xf numFmtId="164" fontId="19" fillId="0" borderId="19" xfId="55" applyFont="1" applyBorder="1">
      <alignment/>
      <protection/>
    </xf>
    <xf numFmtId="164" fontId="1" fillId="0" borderId="21" xfId="55" applyBorder="1">
      <alignment/>
      <protection/>
    </xf>
    <xf numFmtId="166" fontId="21" fillId="0" borderId="10" xfId="55" applyNumberFormat="1" applyFont="1" applyBorder="1" applyAlignment="1">
      <alignment horizontal="right"/>
      <protection/>
    </xf>
    <xf numFmtId="166" fontId="21" fillId="0" borderId="0" xfId="55" applyNumberFormat="1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.625" style="0" customWidth="1"/>
    <col min="2" max="2" width="67.875" style="0" customWidth="1"/>
    <col min="3" max="3" width="22.75390625" style="0" customWidth="1"/>
    <col min="4" max="4" width="23.875" style="0" customWidth="1"/>
    <col min="5" max="5" width="20.00390625" style="0" customWidth="1"/>
    <col min="7" max="7" width="9.87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 hidden="1">
      <c r="B5" s="8" t="s">
        <v>6</v>
      </c>
      <c r="C5" s="9">
        <v>0</v>
      </c>
      <c r="D5" s="2"/>
      <c r="E5" s="2"/>
    </row>
    <row r="6" spans="2:5" ht="12.75" hidden="1">
      <c r="B6" s="10" t="s">
        <v>7</v>
      </c>
      <c r="C6" s="11">
        <v>0</v>
      </c>
      <c r="D6" s="2"/>
      <c r="E6" s="2"/>
    </row>
    <row r="7" spans="2:5" ht="12.75" hidden="1">
      <c r="B7" s="10" t="s">
        <v>8</v>
      </c>
      <c r="C7" s="9">
        <v>0</v>
      </c>
      <c r="D7" s="2"/>
      <c r="E7" s="2"/>
    </row>
    <row r="8" spans="2:5" ht="12.75" hidden="1">
      <c r="B8" s="10" t="s">
        <v>9</v>
      </c>
      <c r="C8" s="9">
        <v>0</v>
      </c>
      <c r="D8" s="2"/>
      <c r="E8" s="1"/>
    </row>
    <row r="9" spans="2:5" ht="12.75">
      <c r="B9" s="12" t="s">
        <v>10</v>
      </c>
      <c r="C9" s="13" t="s">
        <v>11</v>
      </c>
      <c r="D9" s="13" t="s">
        <v>12</v>
      </c>
      <c r="E9" s="1" t="s">
        <v>13</v>
      </c>
    </row>
    <row r="10" spans="2:5" ht="12.75">
      <c r="B10" s="14"/>
      <c r="C10" s="15" t="s">
        <v>14</v>
      </c>
      <c r="D10" s="15" t="s">
        <v>14</v>
      </c>
      <c r="E10" s="1"/>
    </row>
    <row r="11" spans="2:5" ht="12.75">
      <c r="B11" s="16" t="s">
        <v>15</v>
      </c>
      <c r="C11" s="17">
        <f>SUM(C12:C20)</f>
        <v>0</v>
      </c>
      <c r="D11" s="17">
        <f>SUM(D12:D20)</f>
        <v>21874.64</v>
      </c>
      <c r="E11" s="1"/>
    </row>
    <row r="12" spans="2:5" ht="15">
      <c r="B12" s="18" t="s">
        <v>16</v>
      </c>
      <c r="C12" s="19">
        <v>0</v>
      </c>
      <c r="D12" s="19">
        <f>785.49+568.06</f>
        <v>1353.55</v>
      </c>
      <c r="E12" s="1"/>
    </row>
    <row r="13" spans="2:5" ht="12.75">
      <c r="B13" s="20"/>
      <c r="C13" s="21"/>
      <c r="D13" s="21"/>
      <c r="E13" s="1"/>
    </row>
    <row r="14" spans="2:5" ht="15">
      <c r="B14" s="22" t="s">
        <v>17</v>
      </c>
      <c r="C14" s="23">
        <v>0</v>
      </c>
      <c r="D14" s="23">
        <v>5002.98</v>
      </c>
      <c r="E14" s="1"/>
    </row>
    <row r="15" spans="2:5" ht="12.75">
      <c r="B15" s="24"/>
      <c r="C15" s="25"/>
      <c r="D15" s="25"/>
      <c r="E15" s="1"/>
    </row>
    <row r="16" spans="2:5" ht="15">
      <c r="B16" s="18" t="s">
        <v>18</v>
      </c>
      <c r="C16" s="26">
        <v>0</v>
      </c>
      <c r="D16" s="26">
        <v>1444.28</v>
      </c>
      <c r="E16" s="1"/>
    </row>
    <row r="17" spans="2:5" ht="12.75">
      <c r="B17" s="20"/>
      <c r="C17" s="21"/>
      <c r="D17" s="21"/>
      <c r="E17" s="1"/>
    </row>
    <row r="18" spans="2:5" ht="15">
      <c r="B18" s="18" t="s">
        <v>19</v>
      </c>
      <c r="C18" s="26">
        <v>0</v>
      </c>
      <c r="D18" s="26">
        <v>11505.65</v>
      </c>
      <c r="E18" s="1"/>
    </row>
    <row r="19" spans="2:5" ht="12.75">
      <c r="B19" s="24"/>
      <c r="C19" s="21"/>
      <c r="D19" s="21"/>
      <c r="E19" s="1"/>
    </row>
    <row r="20" spans="2:5" ht="15">
      <c r="B20" s="27" t="s">
        <v>20</v>
      </c>
      <c r="C20" s="26">
        <v>0</v>
      </c>
      <c r="D20" s="26">
        <v>2568.18</v>
      </c>
      <c r="E20" s="1"/>
    </row>
    <row r="21" spans="2:5" ht="12.75">
      <c r="B21" s="20"/>
      <c r="C21" s="21"/>
      <c r="D21" s="21"/>
      <c r="E21" s="1"/>
    </row>
    <row r="22" spans="2:5" ht="15">
      <c r="B22" s="28" t="s">
        <v>21</v>
      </c>
      <c r="C22" s="29">
        <f>C11+C50</f>
        <v>1536179.42</v>
      </c>
      <c r="D22" s="26">
        <f>D11+D50</f>
        <v>1426659.8199999998</v>
      </c>
      <c r="E22" s="30">
        <f>D22/C22*100</f>
        <v>92.87065048690731</v>
      </c>
    </row>
    <row r="23" spans="2:5" ht="12.75">
      <c r="B23" s="31"/>
      <c r="C23" s="32"/>
      <c r="D23" s="33"/>
      <c r="E23" s="2"/>
    </row>
    <row r="24" spans="2:5" ht="12.75">
      <c r="B24" s="34"/>
      <c r="C24" s="35"/>
      <c r="D24" s="36"/>
      <c r="E24" s="36"/>
    </row>
    <row r="25" spans="2:5" ht="12.75">
      <c r="B25" s="37" t="s">
        <v>22</v>
      </c>
      <c r="C25" s="13" t="s">
        <v>11</v>
      </c>
      <c r="D25" s="13" t="s">
        <v>12</v>
      </c>
      <c r="E25" s="37" t="s">
        <v>23</v>
      </c>
    </row>
    <row r="26" spans="2:5" ht="12.75">
      <c r="B26" s="38"/>
      <c r="C26" s="15" t="s">
        <v>14</v>
      </c>
      <c r="D26" s="15" t="s">
        <v>14</v>
      </c>
      <c r="E26" s="15" t="s">
        <v>14</v>
      </c>
    </row>
    <row r="27" spans="2:5" ht="12.75">
      <c r="B27" s="39" t="s">
        <v>24</v>
      </c>
      <c r="C27" s="17"/>
      <c r="D27" s="17"/>
      <c r="E27" s="17"/>
    </row>
    <row r="28" spans="2:5" ht="15">
      <c r="B28" s="40" t="s">
        <v>25</v>
      </c>
      <c r="C28" s="41">
        <f>498486.98+332324.66</f>
        <v>830811.6399999999</v>
      </c>
      <c r="D28" s="19">
        <f>456268.1+304178.73</f>
        <v>760446.83</v>
      </c>
      <c r="E28" s="42">
        <f>SUM(E29:E38)+17500</f>
        <v>831603.414</v>
      </c>
    </row>
    <row r="29" spans="2:5" ht="12.75">
      <c r="B29" s="31"/>
      <c r="C29" s="43"/>
      <c r="D29" s="21"/>
      <c r="E29" s="44"/>
    </row>
    <row r="30" spans="2:5" ht="12.75">
      <c r="B30" s="45" t="s">
        <v>26</v>
      </c>
      <c r="C30" s="43"/>
      <c r="D30" s="21"/>
      <c r="E30" s="44"/>
    </row>
    <row r="31" spans="2:5" ht="23.25">
      <c r="B31" s="46" t="s">
        <v>27</v>
      </c>
      <c r="C31" s="47"/>
      <c r="D31" s="48"/>
      <c r="E31" s="49">
        <v>203459.97</v>
      </c>
    </row>
    <row r="32" spans="2:5" ht="24">
      <c r="B32" s="46" t="s">
        <v>28</v>
      </c>
      <c r="C32" s="47"/>
      <c r="D32" s="48"/>
      <c r="E32" s="49">
        <f>89210.88+50000</f>
        <v>139210.88</v>
      </c>
    </row>
    <row r="33" spans="2:5" ht="12.75">
      <c r="B33" s="46" t="s">
        <v>29</v>
      </c>
      <c r="C33" s="47"/>
      <c r="D33" s="48"/>
      <c r="E33" s="49">
        <v>116069</v>
      </c>
    </row>
    <row r="34" spans="2:5" ht="48">
      <c r="B34" s="46" t="s">
        <v>30</v>
      </c>
      <c r="C34" s="48"/>
      <c r="D34" s="48"/>
      <c r="E34" s="50">
        <f>70519.1+41902.66+54082.24+30000</f>
        <v>196504</v>
      </c>
    </row>
    <row r="35" spans="2:5" ht="14.25">
      <c r="B35" s="46" t="s">
        <v>31</v>
      </c>
      <c r="C35" s="48"/>
      <c r="D35" s="48"/>
      <c r="E35" s="50">
        <v>52091.37</v>
      </c>
    </row>
    <row r="36" spans="2:5" ht="14.25">
      <c r="B36" s="51" t="s">
        <v>32</v>
      </c>
      <c r="C36" s="48"/>
      <c r="D36" s="48"/>
      <c r="E36" s="50">
        <f>5001.7*0.71*12</f>
        <v>42614.484</v>
      </c>
    </row>
    <row r="37" spans="2:5" ht="14.25">
      <c r="B37" s="52" t="s">
        <v>33</v>
      </c>
      <c r="C37" s="48"/>
      <c r="D37" s="48"/>
      <c r="E37" s="50">
        <f>(3295.2*12)+(723.07*12)</f>
        <v>48219.23999999999</v>
      </c>
    </row>
    <row r="38" spans="2:5" ht="14.25">
      <c r="B38" s="53" t="s">
        <v>34</v>
      </c>
      <c r="C38" s="48"/>
      <c r="D38" s="48"/>
      <c r="E38" s="50">
        <f>(984*12)+382.62+444.66+401.64+465.78+394.62+412.8+22.87+448.26+6.5+388.56+384.12+374.04</f>
        <v>15934.470000000003</v>
      </c>
    </row>
    <row r="39" spans="2:5" ht="14.25">
      <c r="B39" s="53" t="s">
        <v>35</v>
      </c>
      <c r="C39" s="48"/>
      <c r="D39" s="48"/>
      <c r="E39" s="50">
        <v>45500</v>
      </c>
    </row>
    <row r="40" spans="2:5" ht="14.25">
      <c r="B40" s="53" t="s">
        <v>36</v>
      </c>
      <c r="C40" s="48"/>
      <c r="D40" s="48"/>
      <c r="E40" s="50">
        <v>5449</v>
      </c>
    </row>
    <row r="41" spans="2:5" ht="15.75">
      <c r="B41" s="40" t="s">
        <v>37</v>
      </c>
      <c r="C41" s="29">
        <v>120369.56</v>
      </c>
      <c r="D41" s="26">
        <v>110174.97</v>
      </c>
      <c r="E41" s="42">
        <f>C41</f>
        <v>120369.56</v>
      </c>
    </row>
    <row r="42" spans="2:5" ht="12.75">
      <c r="B42" s="31"/>
      <c r="C42" s="43"/>
      <c r="D42" s="21"/>
      <c r="E42" s="44"/>
    </row>
    <row r="43" spans="2:5" ht="15">
      <c r="B43" s="40" t="s">
        <v>38</v>
      </c>
      <c r="C43" s="29">
        <f>48798.51+16896.35+7096.52+77449.74+77573.51</f>
        <v>227814.63</v>
      </c>
      <c r="D43" s="26">
        <f>43033.25+15357.08+6440.02+71421.63+70979.14</f>
        <v>207231.12</v>
      </c>
      <c r="E43" s="42">
        <f>C43</f>
        <v>227814.63</v>
      </c>
    </row>
    <row r="44" spans="2:5" ht="12.75">
      <c r="B44" s="31"/>
      <c r="C44" s="43"/>
      <c r="D44" s="21"/>
      <c r="E44" s="21"/>
    </row>
    <row r="45" spans="2:5" ht="15">
      <c r="B45" s="40" t="s">
        <v>39</v>
      </c>
      <c r="C45" s="29">
        <v>143920.13</v>
      </c>
      <c r="D45" s="26">
        <v>131730.95</v>
      </c>
      <c r="E45" s="42">
        <f>C45</f>
        <v>143920.13</v>
      </c>
    </row>
    <row r="46" spans="2:5" ht="15">
      <c r="B46" s="54"/>
      <c r="C46" s="55"/>
      <c r="D46" s="23"/>
      <c r="E46" s="23"/>
    </row>
    <row r="47" spans="2:5" ht="15">
      <c r="B47" s="40" t="s">
        <v>40</v>
      </c>
      <c r="C47" s="29">
        <v>213263.46</v>
      </c>
      <c r="D47" s="26">
        <v>195201.31</v>
      </c>
      <c r="E47" s="42">
        <f>21712.3*12</f>
        <v>260547.59999999998</v>
      </c>
    </row>
    <row r="48" spans="2:5" ht="12.75">
      <c r="B48" s="31"/>
      <c r="C48" s="43"/>
      <c r="D48" s="21"/>
      <c r="E48" s="21"/>
    </row>
    <row r="49" spans="2:5" ht="12.75">
      <c r="B49" s="31"/>
      <c r="C49" s="43"/>
      <c r="D49" s="21"/>
      <c r="E49" s="44"/>
    </row>
    <row r="50" spans="2:5" ht="12.75">
      <c r="B50" s="39"/>
      <c r="C50" s="56">
        <f>SUM(C28:C48)</f>
        <v>1536179.42</v>
      </c>
      <c r="D50" s="56">
        <f>SUM(D28:D48)</f>
        <v>1404785.18</v>
      </c>
      <c r="E50" s="57">
        <f>E28+E41+E43+E45+E47</f>
        <v>1584255.3339999998</v>
      </c>
    </row>
    <row r="51" spans="2:5" ht="15">
      <c r="B51" s="58" t="s">
        <v>41</v>
      </c>
      <c r="C51" s="59"/>
      <c r="D51" s="59"/>
      <c r="E51" s="60">
        <v>1321595.85</v>
      </c>
    </row>
    <row r="52" spans="2:5" ht="15" hidden="1">
      <c r="B52" s="8" t="s">
        <v>6</v>
      </c>
      <c r="C52" s="9">
        <v>0</v>
      </c>
      <c r="D52" s="35"/>
      <c r="E52" s="61"/>
    </row>
    <row r="53" spans="2:5" ht="15" hidden="1">
      <c r="B53" s="10" t="s">
        <v>7</v>
      </c>
      <c r="C53" s="11">
        <v>0</v>
      </c>
      <c r="D53" s="35"/>
      <c r="E53" s="61"/>
    </row>
    <row r="54" spans="2:5" ht="15" hidden="1">
      <c r="B54" s="10" t="s">
        <v>8</v>
      </c>
      <c r="C54" s="9">
        <v>0</v>
      </c>
      <c r="D54" s="35"/>
      <c r="E54" s="61"/>
    </row>
    <row r="55" spans="2:5" ht="15" hidden="1">
      <c r="B55" s="10" t="s">
        <v>9</v>
      </c>
      <c r="C55" s="9">
        <v>0</v>
      </c>
      <c r="D55" s="35"/>
      <c r="E55" s="61"/>
    </row>
    <row r="56" spans="2:5" ht="12.75">
      <c r="B56" s="2"/>
      <c r="C56" s="2"/>
      <c r="D56" s="2"/>
      <c r="E56" s="2"/>
    </row>
    <row r="57" spans="2:5" ht="12.75">
      <c r="B57" s="3" t="s">
        <v>42</v>
      </c>
      <c r="C57" s="2"/>
      <c r="D57" s="2"/>
      <c r="E57" s="2"/>
    </row>
  </sheetData>
  <sheetProtection selectLockedCells="1" selectUnlockedCells="1"/>
  <printOptions/>
  <pageMargins left="0.75" right="0.75" top="0.2701388888888889" bottom="0.2798611111111111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2022-03-23T03:09:36Z</cp:lastPrinted>
  <dcterms:created xsi:type="dcterms:W3CDTF">2014-07-25T10:38:59Z</dcterms:created>
  <dcterms:modified xsi:type="dcterms:W3CDTF">2024-02-08T04:48:26Z</dcterms:modified>
  <cp:category/>
  <cp:version/>
  <cp:contentType/>
  <cp:contentStatus/>
  <cp:revision>17</cp:revision>
</cp:coreProperties>
</file>