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<sst xmlns="http://schemas.openxmlformats.org/spreadsheetml/2006/main" count="46" uniqueCount="40">
  <si>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МУП "ПЖРТ"</t>
  </si>
  <si>
    <t xml:space="preserve">ОТЧЕТ о выполнениии договора управления многоквартирным домом по адресу: </t>
  </si>
  <si>
    <t>ул. Победы, дом 20</t>
  </si>
  <si>
    <t xml:space="preserve">площадь дома </t>
  </si>
  <si>
    <t>3046,3 кв.м</t>
  </si>
  <si>
    <t>период с 01.01.2023г. по 31.12.2023г.</t>
  </si>
  <si>
    <t>Остаток средст на лицевом счете дома</t>
  </si>
  <si>
    <t>Капремонт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</si>
  <si>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</si>
  <si>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</si>
  <si>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</si>
  <si>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</si>
  <si>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</si>
  <si>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</si>
  <si>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</si>
  <si>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</si>
  <si>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</si>
  <si>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</si>
  <si>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</si>
  <si>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</si>
  <si>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</si>
  <si>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</si>
  <si>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</si>
  <si>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</si>
  <si>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в том числе:</t>
  </si>
  <si>
    <t>Ремонт и обслуживание внутридомового инженерного оборудования (системы отопления, холодного и горячего водоснабжения, водоотведения)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</si>
  <si>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</si>
  <si>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</si>
  <si>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мусора, проверка качества воды)</t>
  </si>
  <si>
    <t>Дератизация и дезинсекция</t>
  </si>
  <si>
    <t>Замена труб систем отопления и водоснабжения</t>
  </si>
  <si>
    <t>Ремонт входных дверей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</si>
  <si>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</si>
  <si>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</si>
  <si>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</si>
  <si>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2.1.6. Взнос на Капитальный ремонт</t>
  </si>
  <si>
    <t>2.2.    Бытовые услуги</t>
  </si>
  <si>
    <t>2.2.1. Антенна (кабельное телевидение)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</si>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</sst>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9" fillId="0" borderId="10" xfId="55" applyFont="1" applyBorder="1">
      <alignment/>
      <protection/>
    </xf>
    <xf numFmtId="165" fontId="1" fillId="0" borderId="10" xfId="55" applyNumberFormat="1" applyBorder="1">
      <alignment/>
      <protection/>
    </xf>
    <xf numFmtId="164" fontId="1" fillId="0" borderId="10" xfId="55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12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4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2" xfId="55" applyNumberFormat="1" applyFont="1" applyBorder="1">
      <alignment/>
      <protection/>
    </xf>
    <xf numFmtId="164" fontId="1" fillId="0" borderId="13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6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6" xfId="55" applyNumberFormat="1" applyFont="1" applyFill="1" applyBorder="1">
      <alignment/>
      <protection/>
    </xf>
    <xf numFmtId="165" fontId="21" fillId="2" borderId="12" xfId="55" applyNumberFormat="1" applyFont="1" applyFill="1" applyBorder="1">
      <alignment/>
      <protection/>
    </xf>
    <xf numFmtId="164" fontId="1" fillId="0" borderId="11" xfId="55" applyFont="1" applyFill="1" applyBorder="1" applyAlignment="1">
      <alignment horizontal="left"/>
      <protection/>
    </xf>
    <xf numFmtId="164" fontId="21" fillId="0" borderId="12" xfId="55" applyFont="1" applyBorder="1">
      <alignment/>
      <protection/>
    </xf>
    <xf numFmtId="165" fontId="21" fillId="2" borderId="11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4" xfId="55" applyBorder="1" applyAlignment="1">
      <alignment horizontal="right"/>
      <protection/>
    </xf>
    <xf numFmtId="165" fontId="1" fillId="0" borderId="13" xfId="55" applyNumberFormat="1" applyBorder="1">
      <alignment/>
      <protection/>
    </xf>
    <xf numFmtId="165" fontId="1" fillId="0" borderId="14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" fillId="0" borderId="14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2" xfId="55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0" borderId="18" xfId="55" applyNumberFormat="1" applyBorder="1">
      <alignment/>
      <protection/>
    </xf>
    <xf numFmtId="164" fontId="19" fillId="0" borderId="14" xfId="55" applyFont="1" applyBorder="1" applyAlignment="1">
      <alignment horizontal="center"/>
      <protection/>
    </xf>
    <xf numFmtId="164" fontId="23" fillId="0" borderId="10" xfId="55" applyFont="1" applyBorder="1" applyAlignment="1">
      <alignment horizontal="left" wrapText="1"/>
      <protection/>
    </xf>
    <xf numFmtId="165" fontId="24" fillId="2" borderId="10" xfId="55" applyNumberFormat="1" applyFont="1" applyFill="1" applyBorder="1" applyAlignment="1">
      <alignment/>
      <protection/>
    </xf>
    <xf numFmtId="165" fontId="24" fillId="2" borderId="19" xfId="55" applyNumberFormat="1" applyFont="1" applyFill="1" applyBorder="1" applyAlignment="1">
      <alignment/>
      <protection/>
    </xf>
    <xf numFmtId="164" fontId="23" fillId="0" borderId="14" xfId="55" applyFont="1" applyBorder="1" applyAlignment="1">
      <alignment horizontal="left" wrapText="1"/>
      <protection/>
    </xf>
    <xf numFmtId="165" fontId="24" fillId="2" borderId="14" xfId="55" applyNumberFormat="1" applyFont="1" applyFill="1" applyBorder="1" applyAlignment="1">
      <alignment/>
      <protection/>
    </xf>
    <xf numFmtId="165" fontId="24" fillId="2" borderId="18" xfId="55" applyNumberFormat="1" applyFont="1" applyFill="1" applyBorder="1" applyAlignment="1">
      <alignment/>
      <protection/>
    </xf>
    <xf numFmtId="164" fontId="22" fillId="0" borderId="14" xfId="55" applyFont="1" applyBorder="1" applyAlignment="1">
      <alignment horizontal="left"/>
      <protection/>
    </xf>
    <xf numFmtId="165" fontId="1" fillId="2" borderId="14" xfId="55" applyNumberFormat="1" applyFill="1" applyBorder="1" applyAlignment="1">
      <alignment/>
      <protection/>
    </xf>
    <xf numFmtId="165" fontId="1" fillId="2" borderId="18" xfId="55" applyNumberFormat="1" applyFill="1" applyBorder="1" applyAlignment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165" fontId="1" fillId="0" borderId="0" xfId="55" applyNumberFormat="1" applyFont="1" applyBorder="1">
      <alignment/>
      <protection/>
    </xf>
    <xf numFmtId="164" fontId="1" fillId="0" borderId="0" xfId="55" applyFill="1">
      <alignment/>
      <protection/>
    </xf>
    <xf numFmtId="164" fontId="19" fillId="0" borderId="20" xfId="55" applyFont="1" applyBorder="1">
      <alignment/>
      <protection/>
    </xf>
    <xf numFmtId="164" fontId="1" fillId="0" borderId="21" xfId="55" applyBorder="1">
      <alignment/>
      <protection/>
    </xf>
    <xf numFmtId="165" fontId="21" fillId="0" borderId="10" xfId="55" applyNumberFormat="1" applyFont="1" applyBorder="1" applyAlignment="1">
      <alignment horizontal="right"/>
      <protection/>
    </xf>
    <xf numFmtId="164" fontId="1" fillId="0" borderId="0" xfId="55" applyFont="1" applyBorder="1">
      <alignment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3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.625" style="0" customWidth="1"/>
    <col min="2" max="2" width="61.25390625" style="0" customWidth="1"/>
    <col min="3" max="3" width="22.75390625" style="0" customWidth="1"/>
    <col min="4" max="4" width="23.87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8" t="s">
        <v>6</v>
      </c>
      <c r="C5" s="9"/>
      <c r="D5" s="2"/>
      <c r="E5" s="2"/>
    </row>
    <row r="6" spans="2:5" ht="12.75">
      <c r="B6" s="10" t="s">
        <v>7</v>
      </c>
      <c r="C6" s="10">
        <v>22056.65</v>
      </c>
      <c r="D6" s="2"/>
      <c r="E6" s="2"/>
    </row>
    <row r="7" spans="2:5" ht="12.75">
      <c r="B7" s="11" t="s">
        <v>8</v>
      </c>
      <c r="C7" s="12" t="s">
        <v>9</v>
      </c>
      <c r="D7" s="12" t="s">
        <v>10</v>
      </c>
      <c r="E7" s="1" t="s">
        <v>11</v>
      </c>
    </row>
    <row r="8" spans="2:5" ht="12.75">
      <c r="B8" s="13"/>
      <c r="C8" s="14" t="s">
        <v>12</v>
      </c>
      <c r="D8" s="14" t="s">
        <v>12</v>
      </c>
      <c r="E8" s="2"/>
    </row>
    <row r="9" spans="2:5" ht="12.75">
      <c r="B9" s="15" t="s">
        <v>13</v>
      </c>
      <c r="C9" s="16">
        <f>SUM(C10:C18)</f>
        <v>0</v>
      </c>
      <c r="D9" s="16">
        <f>SUM(D10:D18)</f>
        <v>41668.38</v>
      </c>
      <c r="E9" s="2"/>
    </row>
    <row r="10" spans="2:5" ht="15">
      <c r="B10" s="17" t="s">
        <v>14</v>
      </c>
      <c r="C10" s="18">
        <v>0</v>
      </c>
      <c r="D10" s="18">
        <v>8349.63</v>
      </c>
      <c r="E10" s="2"/>
    </row>
    <row r="11" spans="2:5" ht="12.75">
      <c r="B11" s="19"/>
      <c r="C11" s="20"/>
      <c r="D11" s="20"/>
      <c r="E11" s="2"/>
    </row>
    <row r="12" spans="2:5" ht="15">
      <c r="B12" s="21" t="s">
        <v>15</v>
      </c>
      <c r="C12" s="22">
        <v>0</v>
      </c>
      <c r="D12" s="22">
        <v>0</v>
      </c>
      <c r="E12" s="2"/>
    </row>
    <row r="13" spans="2:5" ht="12.75">
      <c r="B13" s="23"/>
      <c r="C13" s="24"/>
      <c r="D13" s="24"/>
      <c r="E13" s="2"/>
    </row>
    <row r="14" spans="2:5" ht="15">
      <c r="B14" s="17" t="s">
        <v>16</v>
      </c>
      <c r="C14" s="25">
        <v>0</v>
      </c>
      <c r="D14" s="25">
        <v>6418.86</v>
      </c>
      <c r="E14" s="2"/>
    </row>
    <row r="15" spans="2:5" ht="12.75">
      <c r="B15" s="19"/>
      <c r="C15" s="20"/>
      <c r="D15" s="20"/>
      <c r="E15" s="2"/>
    </row>
    <row r="16" spans="2:5" ht="15">
      <c r="B16" s="17" t="s">
        <v>17</v>
      </c>
      <c r="C16" s="25">
        <v>0</v>
      </c>
      <c r="D16" s="25">
        <v>20120.17</v>
      </c>
      <c r="E16" s="2"/>
    </row>
    <row r="17" spans="2:5" ht="12.75">
      <c r="B17" s="23"/>
      <c r="C17" s="20"/>
      <c r="D17" s="20"/>
      <c r="E17" s="2"/>
    </row>
    <row r="18" spans="2:5" ht="15">
      <c r="B18" s="26" t="s">
        <v>18</v>
      </c>
      <c r="C18" s="25">
        <v>0</v>
      </c>
      <c r="D18" s="25">
        <v>6779.72</v>
      </c>
      <c r="E18" s="2"/>
    </row>
    <row r="19" spans="2:5" ht="12.75">
      <c r="B19" s="19"/>
      <c r="C19" s="20"/>
      <c r="D19" s="20"/>
      <c r="E19" s="2"/>
    </row>
    <row r="20" spans="2:5" ht="15">
      <c r="B20" s="27" t="s">
        <v>19</v>
      </c>
      <c r="C20" s="28">
        <f>C9+C46-0.01</f>
        <v>832132.2300000001</v>
      </c>
      <c r="D20" s="25">
        <f>D9+D46</f>
        <v>526270.7</v>
      </c>
      <c r="E20" s="29">
        <f>D20/C20*100</f>
        <v>63.2436385741242</v>
      </c>
    </row>
    <row r="21" spans="2:5" ht="12.75">
      <c r="B21" s="30"/>
      <c r="C21" s="31"/>
      <c r="D21" s="32"/>
      <c r="E21" s="2"/>
    </row>
    <row r="22" spans="2:5" ht="12.75">
      <c r="B22" s="33"/>
      <c r="C22" s="34"/>
      <c r="D22" s="35"/>
      <c r="E22" s="35"/>
    </row>
    <row r="23" spans="2:5" ht="12.75">
      <c r="B23" s="36" t="s">
        <v>20</v>
      </c>
      <c r="C23" s="12" t="s">
        <v>9</v>
      </c>
      <c r="D23" s="12" t="s">
        <v>10</v>
      </c>
      <c r="E23" s="36" t="s">
        <v>21</v>
      </c>
    </row>
    <row r="24" spans="2:5" ht="12.75">
      <c r="B24" s="37"/>
      <c r="C24" s="14" t="s">
        <v>12</v>
      </c>
      <c r="D24" s="14" t="s">
        <v>12</v>
      </c>
      <c r="E24" s="14" t="s">
        <v>12</v>
      </c>
    </row>
    <row r="25" spans="2:5" ht="12.75">
      <c r="B25" s="38" t="s">
        <v>22</v>
      </c>
      <c r="C25" s="16"/>
      <c r="D25" s="16"/>
      <c r="E25" s="16"/>
    </row>
    <row r="26" spans="2:5" ht="15">
      <c r="B26" s="39" t="s">
        <v>23</v>
      </c>
      <c r="C26" s="18">
        <f>317203.46+211468.98</f>
        <v>528672.4400000001</v>
      </c>
      <c r="D26" s="18">
        <f>186593.38+124395.59</f>
        <v>310988.97</v>
      </c>
      <c r="E26" s="40">
        <f>SUM(E29:E37)+325.41</f>
        <v>529125.98</v>
      </c>
    </row>
    <row r="27" spans="2:5" ht="12.75">
      <c r="B27" s="30"/>
      <c r="C27" s="20"/>
      <c r="D27" s="20"/>
      <c r="E27" s="41"/>
    </row>
    <row r="28" spans="2:5" ht="12.75">
      <c r="B28" s="42" t="s">
        <v>24</v>
      </c>
      <c r="C28" s="20"/>
      <c r="D28" s="20"/>
      <c r="E28" s="41"/>
    </row>
    <row r="29" spans="2:5" ht="33.75">
      <c r="B29" s="43" t="s">
        <v>25</v>
      </c>
      <c r="C29" s="44"/>
      <c r="D29" s="44"/>
      <c r="E29" s="45">
        <f>187936.58-48000</f>
        <v>139936.58</v>
      </c>
    </row>
    <row r="30" spans="2:5" ht="24">
      <c r="B30" s="43" t="s">
        <v>26</v>
      </c>
      <c r="C30" s="44"/>
      <c r="D30" s="44"/>
      <c r="E30" s="45">
        <f>68293.41+9000+10958+200-41000</f>
        <v>47451.41</v>
      </c>
    </row>
    <row r="31" spans="2:5" ht="12.75">
      <c r="B31" s="43" t="s">
        <v>27</v>
      </c>
      <c r="C31" s="44"/>
      <c r="D31" s="44"/>
      <c r="E31" s="45">
        <v>42400.42</v>
      </c>
    </row>
    <row r="32" spans="2:5" ht="32.25" customHeight="1">
      <c r="B32" s="43" t="s">
        <v>28</v>
      </c>
      <c r="C32" s="44"/>
      <c r="D32" s="44"/>
      <c r="E32" s="45">
        <f>180010.39-48000</f>
        <v>132010.39</v>
      </c>
    </row>
    <row r="33" spans="2:5" ht="12.75" hidden="1">
      <c r="B33" s="46"/>
      <c r="C33" s="47"/>
      <c r="D33" s="47"/>
      <c r="E33" s="48"/>
    </row>
    <row r="34" spans="2:5" ht="14.25">
      <c r="B34" s="46" t="s">
        <v>29</v>
      </c>
      <c r="C34" s="47"/>
      <c r="D34" s="47"/>
      <c r="E34" s="48">
        <v>34273.77</v>
      </c>
    </row>
    <row r="35" spans="2:5" ht="14.25">
      <c r="B35" s="46" t="s">
        <v>30</v>
      </c>
      <c r="C35" s="47"/>
      <c r="D35" s="47"/>
      <c r="E35" s="48">
        <f>22948+66239+28838</f>
        <v>118025</v>
      </c>
    </row>
    <row r="36" spans="2:5" ht="14.25">
      <c r="B36" s="46" t="s">
        <v>31</v>
      </c>
      <c r="C36" s="47"/>
      <c r="D36" s="47"/>
      <c r="E36" s="48">
        <v>14703</v>
      </c>
    </row>
    <row r="37" spans="2:5" ht="12.75" hidden="1">
      <c r="B37" s="49"/>
      <c r="C37" s="50"/>
      <c r="D37" s="50"/>
      <c r="E37" s="51"/>
    </row>
    <row r="38" spans="2:5" ht="15">
      <c r="B38" s="39" t="s">
        <v>32</v>
      </c>
      <c r="C38" s="28">
        <v>78321.84</v>
      </c>
      <c r="D38" s="25">
        <v>46072.44</v>
      </c>
      <c r="E38" s="40">
        <f>C38</f>
        <v>78321.84</v>
      </c>
    </row>
    <row r="39" spans="2:5" ht="12.75">
      <c r="B39" s="30"/>
      <c r="C39" s="52"/>
      <c r="D39" s="20"/>
      <c r="E39" s="41"/>
    </row>
    <row r="40" spans="2:5" ht="15">
      <c r="B40" s="39" t="s">
        <v>33</v>
      </c>
      <c r="C40" s="28">
        <f>7372.56+7497.66+117959.85</f>
        <v>132830.07</v>
      </c>
      <c r="D40" s="25">
        <f>4223.28+4291.24+64726.73</f>
        <v>73241.25</v>
      </c>
      <c r="E40" s="40">
        <f>C40</f>
        <v>132830.07</v>
      </c>
    </row>
    <row r="41" spans="2:5" ht="12.75">
      <c r="B41" s="30"/>
      <c r="C41" s="52"/>
      <c r="D41" s="20"/>
      <c r="E41" s="41"/>
    </row>
    <row r="42" spans="2:5" ht="15">
      <c r="B42" s="39" t="s">
        <v>34</v>
      </c>
      <c r="C42" s="28">
        <v>92307.89</v>
      </c>
      <c r="D42" s="25">
        <v>54299.66</v>
      </c>
      <c r="E42" s="40">
        <f>C42</f>
        <v>92307.89</v>
      </c>
    </row>
    <row r="43" spans="2:5" ht="12.75">
      <c r="B43" s="30"/>
      <c r="C43" s="52"/>
      <c r="D43" s="20"/>
      <c r="E43" s="41"/>
    </row>
    <row r="44" spans="2:5" ht="15" hidden="1">
      <c r="B44" s="39" t="s">
        <v>35</v>
      </c>
      <c r="C44" s="28">
        <v>0</v>
      </c>
      <c r="D44" s="25">
        <v>0</v>
      </c>
      <c r="E44" s="40">
        <v>0</v>
      </c>
    </row>
    <row r="45" spans="2:5" ht="12.75" hidden="1">
      <c r="B45" s="30"/>
      <c r="C45" s="52"/>
      <c r="D45" s="20"/>
      <c r="E45" s="41"/>
    </row>
    <row r="46" spans="2:5" ht="12.75">
      <c r="B46" s="33"/>
      <c r="C46" s="53">
        <f>SUM(C26:C45)</f>
        <v>832132.2400000001</v>
      </c>
      <c r="D46" s="53">
        <f>SUM(D26:D45)</f>
        <v>484602.31999999995</v>
      </c>
      <c r="E46" s="54">
        <f>E26+E38+E40+E42</f>
        <v>832585.7799999999</v>
      </c>
    </row>
    <row r="47" spans="2:5" ht="12.75" hidden="1">
      <c r="B47" s="38" t="s">
        <v>36</v>
      </c>
      <c r="C47" s="55"/>
      <c r="D47" s="55"/>
      <c r="E47" s="2"/>
    </row>
    <row r="48" spans="2:5" ht="15" hidden="1">
      <c r="B48" s="39" t="s">
        <v>37</v>
      </c>
      <c r="C48" s="28">
        <v>0</v>
      </c>
      <c r="D48" s="25">
        <v>0</v>
      </c>
      <c r="E48" s="40">
        <v>0</v>
      </c>
    </row>
    <row r="49" spans="2:5" ht="12.75" hidden="1">
      <c r="B49" s="30"/>
      <c r="C49" s="31"/>
      <c r="D49" s="32"/>
      <c r="E49" s="41"/>
    </row>
    <row r="50" spans="2:5" ht="15">
      <c r="B50" s="56" t="s">
        <v>38</v>
      </c>
      <c r="C50" s="57"/>
      <c r="D50" s="57"/>
      <c r="E50" s="58">
        <v>3681473.34</v>
      </c>
    </row>
    <row r="51" spans="2:5" ht="12.75">
      <c r="B51" s="59"/>
      <c r="C51" s="34"/>
      <c r="D51" s="34"/>
      <c r="E51" s="34"/>
    </row>
    <row r="52" spans="2:5" ht="12.75">
      <c r="B52" s="2"/>
      <c r="C52" s="2"/>
      <c r="D52" s="2"/>
      <c r="E52" s="2"/>
    </row>
    <row r="53" spans="2:5" ht="12.75">
      <c r="B53" s="3" t="s">
        <v>39</v>
      </c>
      <c r="C53" s="60"/>
      <c r="D53" s="2"/>
      <c r="E53" s="60"/>
    </row>
  </sheetData>
  <sheetProtection selectLockedCells="1" selectUnlockedCells="1"/>
  <printOptions/>
  <pageMargins left="0.75" right="0.75" top="0.3298611111111111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2022-03-15T08:41:32Z</cp:lastPrinted>
  <dcterms:created xsi:type="dcterms:W3CDTF">2014-07-25T10:38:59Z</dcterms:created>
  <dcterms:modified xsi:type="dcterms:W3CDTF">2024-02-13T09:41:57Z</dcterms:modified>
  <cp:category/>
  <cp:version/>
  <cp:contentType/>
  <cp:contentStatus/>
  <cp:revision>9</cp:revision>
</cp:coreProperties>
</file>